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 Time Sheet" sheetId="1" state="visible" r:id="rId1"/>
  </sheets>
  <definedNames>
    <definedName name="_xlnm.Print_Area" localSheetId="0">'Biweekly Time Sheet'!$A$1:$L$33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m d, yyyy"/>
    <numFmt numFmtId="165" formatCode="#,##0.00;(#,##0.00);&quot;-&quot;"/>
    <numFmt numFmtId="166" formatCode="0.0&quot;x&quot;"/>
    <numFmt numFmtId="167" formatCode="mmm d"/>
    <numFmt numFmtId="168" formatCode="0.00;-0.00;&quot;-&quot;"/>
  </numFmts>
  <fonts count="16">
    <font>
      <name val="Calibri"/>
      <family val="2"/>
      <color theme="1"/>
      <sz val="11"/>
      <scheme val="minor"/>
    </font>
    <font>
      <name val="Calibri"/>
      <b val="1"/>
      <color rgb="00274C77"/>
      <sz val="22"/>
    </font>
    <font>
      <name val="Calibri"/>
      <color rgb="007F7F7F"/>
      <sz val="10"/>
    </font>
    <font>
      <name val="Calibri"/>
      <b val="1"/>
      <color rgb="00595959"/>
      <sz val="10"/>
    </font>
    <font>
      <name val="Calibri"/>
      <color rgb="001F4E79"/>
      <sz val="10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b val="1"/>
      <color rgb="00274C77"/>
      <sz val="9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color rgb="00595959"/>
      <sz val="9.5"/>
    </font>
    <font>
      <name val="Calibri"/>
      <b val="1"/>
      <color rgb="00404040"/>
      <sz val="10"/>
    </font>
    <font>
      <name val="Calibri"/>
      <b val="1"/>
      <color rgb="00274C77"/>
      <sz val="10"/>
    </font>
    <font>
      <name val="Calibri"/>
      <b val="1"/>
      <color rgb="00FFFFFF"/>
      <sz val="11"/>
    </font>
    <font>
      <name val="Calibri"/>
      <color rgb="00595959"/>
      <sz val="8.5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274C77"/>
        <bgColor rgb="00274C77"/>
      </patternFill>
    </fill>
    <fill>
      <patternFill patternType="solid">
        <fgColor rgb="00EEF3F9"/>
        <bgColor rgb="00EEF3F9"/>
      </patternFill>
    </fill>
    <fill>
      <patternFill patternType="solid">
        <fgColor rgb="00F7F7F7"/>
        <bgColor rgb="00F7F7F7"/>
      </patternFill>
    </fill>
  </fills>
  <borders count="14">
    <border>
      <left/>
      <right/>
      <top/>
      <bottom/>
      <diagonal/>
    </border>
    <border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8EA9C1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8EA9C1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8EA9C1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D9E1EA"/>
      </bottom>
    </border>
    <border>
      <left style="thin">
        <color rgb="008EA9C1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8EA9C1"/>
      </bottom>
    </border>
    <border>
      <left style="thin">
        <color rgb="00D9E1EA"/>
      </left>
      <right style="thin">
        <color rgb="008EA9C1"/>
      </right>
      <top style="thin">
        <color rgb="00D9E1EA"/>
      </top>
      <bottom style="thin">
        <color rgb="008EA9C1"/>
      </bottom>
    </border>
    <border>
      <bottom style="thin">
        <color rgb="00D9D9D9"/>
      </bottom>
    </border>
    <border>
      <bottom style="thin">
        <color rgb="00595959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 indent="1"/>
    </xf>
    <xf numFmtId="0" fontId="5" fillId="0" borderId="0" pivotButton="0" quotePrefix="0" xfId="0"/>
    <xf numFmtId="0" fontId="6" fillId="2" borderId="2" applyAlignment="1" pivotButton="0" quotePrefix="0" xfId="0">
      <alignment horizontal="center" vertical="center"/>
    </xf>
    <xf numFmtId="164" fontId="4" fillId="2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left" vertical="center"/>
    </xf>
    <xf numFmtId="165" fontId="4" fillId="0" borderId="1" applyAlignment="1" pivotButton="0" quotePrefix="0" xfId="0">
      <alignment horizontal="left" vertical="center"/>
    </xf>
    <xf numFmtId="166" fontId="6" fillId="2" borderId="2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7" fillId="3" borderId="4" applyAlignment="1" pivotButton="0" quotePrefix="0" xfId="0">
      <alignment horizontal="center" vertical="center"/>
    </xf>
    <xf numFmtId="0" fontId="7" fillId="3" borderId="5" applyAlignment="1" pivotButton="0" quotePrefix="0" xfId="0">
      <alignment horizontal="center" vertical="center"/>
    </xf>
    <xf numFmtId="0" fontId="8" fillId="4" borderId="6" applyAlignment="1" pivotButton="0" quotePrefix="0" xfId="0">
      <alignment horizontal="left" vertical="center" indent="1"/>
    </xf>
    <xf numFmtId="0" fontId="8" fillId="4" borderId="7" applyAlignment="1" pivotButton="0" quotePrefix="0" xfId="0">
      <alignment horizontal="left" vertical="center" indent="1"/>
    </xf>
    <xf numFmtId="0" fontId="8" fillId="4" borderId="8" applyAlignment="1" pivotButton="0" quotePrefix="0" xfId="0">
      <alignment horizontal="left" vertical="center" indent="1"/>
    </xf>
    <xf numFmtId="0" fontId="9" fillId="0" borderId="6" pivotButton="0" quotePrefix="0" xfId="0"/>
    <xf numFmtId="167" fontId="9" fillId="0" borderId="7" applyAlignment="1" pivotButton="0" quotePrefix="0" xfId="0">
      <alignment horizontal="center" vertical="center"/>
    </xf>
    <xf numFmtId="18" fontId="4" fillId="0" borderId="7" applyAlignment="1" pivotButton="0" quotePrefix="0" xfId="0">
      <alignment horizontal="center" vertical="center"/>
    </xf>
    <xf numFmtId="168" fontId="10" fillId="0" borderId="7" applyAlignment="1" pivotButton="0" quotePrefix="0" xfId="0">
      <alignment horizontal="center" vertical="center"/>
    </xf>
    <xf numFmtId="168" fontId="9" fillId="0" borderId="7" applyAlignment="1" pivotButton="0" quotePrefix="0" xfId="0">
      <alignment horizontal="center" vertical="center"/>
    </xf>
    <xf numFmtId="0" fontId="11" fillId="0" borderId="8" pivotButton="0" quotePrefix="0" xfId="0"/>
    <xf numFmtId="0" fontId="9" fillId="5" borderId="6" pivotButton="0" quotePrefix="0" xfId="0"/>
    <xf numFmtId="167" fontId="9" fillId="5" borderId="7" applyAlignment="1" pivotButton="0" quotePrefix="0" xfId="0">
      <alignment horizontal="center" vertical="center"/>
    </xf>
    <xf numFmtId="18" fontId="4" fillId="5" borderId="7" applyAlignment="1" pivotButton="0" quotePrefix="0" xfId="0">
      <alignment horizontal="center" vertical="center"/>
    </xf>
    <xf numFmtId="168" fontId="10" fillId="5" borderId="7" applyAlignment="1" pivotButton="0" quotePrefix="0" xfId="0">
      <alignment horizontal="center" vertical="center"/>
    </xf>
    <xf numFmtId="168" fontId="9" fillId="5" borderId="7" applyAlignment="1" pivotButton="0" quotePrefix="0" xfId="0">
      <alignment horizontal="center" vertical="center"/>
    </xf>
    <xf numFmtId="0" fontId="11" fillId="5" borderId="8" pivotButton="0" quotePrefix="0" xfId="0"/>
    <xf numFmtId="0" fontId="9" fillId="5" borderId="9" pivotButton="0" quotePrefix="0" xfId="0"/>
    <xf numFmtId="167" fontId="9" fillId="5" borderId="10" applyAlignment="1" pivotButton="0" quotePrefix="0" xfId="0">
      <alignment horizontal="center" vertical="center"/>
    </xf>
    <xf numFmtId="18" fontId="4" fillId="5" borderId="10" applyAlignment="1" pivotButton="0" quotePrefix="0" xfId="0">
      <alignment horizontal="center" vertical="center"/>
    </xf>
    <xf numFmtId="168" fontId="10" fillId="5" borderId="10" applyAlignment="1" pivotButton="0" quotePrefix="0" xfId="0">
      <alignment horizontal="center" vertical="center"/>
    </xf>
    <xf numFmtId="168" fontId="9" fillId="5" borderId="10" applyAlignment="1" pivotButton="0" quotePrefix="0" xfId="0">
      <alignment horizontal="center" vertical="center"/>
    </xf>
    <xf numFmtId="0" fontId="11" fillId="5" borderId="11" pivotButton="0" quotePrefix="0" xfId="0"/>
    <xf numFmtId="0" fontId="12" fillId="0" borderId="0" applyAlignment="1" pivotButton="0" quotePrefix="0" xfId="0">
      <alignment horizontal="right" vertical="center" indent="1"/>
    </xf>
    <xf numFmtId="2" fontId="13" fillId="0" borderId="12" applyAlignment="1" pivotButton="0" quotePrefix="0" xfId="0">
      <alignment horizontal="center" vertical="center"/>
    </xf>
    <xf numFmtId="165" fontId="13" fillId="0" borderId="12" applyAlignment="1" pivotButton="0" quotePrefix="0" xfId="0">
      <alignment horizontal="center" vertical="center"/>
    </xf>
    <xf numFmtId="0" fontId="0" fillId="0" borderId="13" pivotButton="0" quotePrefix="0" xfId="0"/>
    <xf numFmtId="0" fontId="15" fillId="0" borderId="0" pivotButton="0" quotePrefix="0" xfId="0"/>
    <xf numFmtId="0" fontId="14" fillId="3" borderId="0" applyAlignment="1" pivotButton="0" quotePrefix="0" xfId="0">
      <alignment horizontal="right" vertical="center" indent="1"/>
    </xf>
    <xf numFmtId="165" fontId="14" fillId="3" borderId="1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22" customWidth="1" min="11" max="11"/>
    <col width="2" customWidth="1" min="12" max="12"/>
  </cols>
  <sheetData>
    <row r="2" ht="32" customHeight="1">
      <c r="B2" s="1" t="inlineStr">
        <is>
          <t>Biweekly Time Sheet</t>
        </is>
      </c>
      <c r="C2" s="1" t="n"/>
      <c r="D2" s="1" t="n"/>
      <c r="E2" s="1" t="n"/>
      <c r="F2" s="1" t="n"/>
      <c r="G2" s="1" t="n"/>
      <c r="H2" s="2" t="inlineStr">
        <is>
          <t>Your Company Name</t>
        </is>
      </c>
      <c r="I2" s="2" t="n"/>
      <c r="J2" s="2" t="n"/>
      <c r="K2" s="2" t="n"/>
    </row>
    <row r="4">
      <c r="B4" s="3" t="inlineStr">
        <is>
          <t>Employee</t>
        </is>
      </c>
      <c r="C4" s="4" t="inlineStr">
        <is>
          <t>Chris Morgan</t>
        </is>
      </c>
      <c r="D4" s="4" t="n"/>
      <c r="E4" s="4" t="n"/>
      <c r="G4" s="5" t="inlineStr">
        <is>
          <t>Employee ID</t>
        </is>
      </c>
      <c r="H4" s="5" t="n"/>
      <c r="I4" s="4" t="inlineStr">
        <is>
          <t>E-2045</t>
        </is>
      </c>
      <c r="J4" s="4" t="n"/>
      <c r="K4" s="6" t="inlineStr">
        <is>
          <t>Daily OT after (hrs)</t>
        </is>
      </c>
    </row>
    <row r="5">
      <c r="B5" s="3" t="inlineStr">
        <is>
          <t>Department</t>
        </is>
      </c>
      <c r="C5" s="4" t="inlineStr">
        <is>
          <t>Warehouse</t>
        </is>
      </c>
      <c r="D5" s="4" t="n"/>
      <c r="E5" s="4" t="n"/>
      <c r="G5" s="5" t="inlineStr">
        <is>
          <t>Manager</t>
        </is>
      </c>
      <c r="H5" s="5" t="n"/>
      <c r="I5" s="4" t="inlineStr">
        <is>
          <t>Dana Lee</t>
        </is>
      </c>
      <c r="J5" s="4" t="n"/>
      <c r="K5" s="7" t="n">
        <v>8</v>
      </c>
    </row>
    <row r="6">
      <c r="B6" s="3" t="inlineStr">
        <is>
          <t>Period start</t>
        </is>
      </c>
      <c r="C6" s="8" t="n">
        <v>46328</v>
      </c>
      <c r="D6" s="9" t="n"/>
      <c r="E6" s="9" t="n"/>
      <c r="G6" s="5" t="inlineStr">
        <is>
          <t>Hourly rate</t>
        </is>
      </c>
      <c r="H6" s="5" t="n"/>
      <c r="I6" s="10" t="n">
        <v>22.5</v>
      </c>
      <c r="J6" s="11" t="n"/>
      <c r="K6" s="6" t="inlineStr">
        <is>
          <t>OT rate multiplier</t>
        </is>
      </c>
    </row>
    <row r="7">
      <c r="K7" s="12" t="n">
        <v>1.5</v>
      </c>
    </row>
    <row r="9" ht="22" customHeight="1">
      <c r="B9" s="13" t="inlineStr">
        <is>
          <t>Day</t>
        </is>
      </c>
      <c r="C9" s="14" t="inlineStr">
        <is>
          <t>Date</t>
        </is>
      </c>
      <c r="D9" s="14" t="inlineStr">
        <is>
          <t>Time In</t>
        </is>
      </c>
      <c r="E9" s="14" t="inlineStr">
        <is>
          <t>Lunch Out</t>
        </is>
      </c>
      <c r="F9" s="14" t="inlineStr">
        <is>
          <t>Lunch In</t>
        </is>
      </c>
      <c r="G9" s="14" t="inlineStr">
        <is>
          <t>Time Out</t>
        </is>
      </c>
      <c r="H9" s="14" t="inlineStr">
        <is>
          <t>Total Hrs</t>
        </is>
      </c>
      <c r="I9" s="14" t="inlineStr">
        <is>
          <t>Regular</t>
        </is>
      </c>
      <c r="J9" s="14" t="inlineStr">
        <is>
          <t>Overtime</t>
        </is>
      </c>
      <c r="K9" s="15" t="inlineStr">
        <is>
          <t>Notes</t>
        </is>
      </c>
    </row>
    <row r="10">
      <c r="B10" s="16" t="inlineStr">
        <is>
          <t>WEEK 1</t>
        </is>
      </c>
      <c r="C10" s="17" t="n"/>
      <c r="D10" s="17" t="n"/>
      <c r="E10" s="17" t="n"/>
      <c r="F10" s="17" t="n"/>
      <c r="G10" s="17" t="n"/>
      <c r="H10" s="17" t="n"/>
      <c r="I10" s="17" t="n"/>
      <c r="J10" s="17" t="n"/>
      <c r="K10" s="18" t="n"/>
    </row>
    <row r="11" ht="18" customHeight="1">
      <c r="B11" s="19">
        <f>TEXT(C11,"dddd")</f>
        <v/>
      </c>
      <c r="C11" s="20">
        <f>$C$6+0</f>
        <v/>
      </c>
      <c r="D11" s="21" t="n">
        <v>0.3333333333333333</v>
      </c>
      <c r="E11" s="21" t="n">
        <v>0.5</v>
      </c>
      <c r="F11" s="21" t="n">
        <v>0.5208333333333334</v>
      </c>
      <c r="G11" s="21" t="n">
        <v>0.6875</v>
      </c>
      <c r="H11" s="22">
        <f>IF(OR(D11="",G11=""),0,ROUND(((G11-D11)-(F11-E11))*24,2))</f>
        <v/>
      </c>
      <c r="I11" s="23">
        <f>MIN(H11,$K$5)</f>
        <v/>
      </c>
      <c r="J11" s="23">
        <f>MAX(0,H11-$K$5)</f>
        <v/>
      </c>
      <c r="K11" s="24" t="n"/>
    </row>
    <row r="12" ht="18" customHeight="1">
      <c r="B12" s="19">
        <f>TEXT(C12,"dddd")</f>
        <v/>
      </c>
      <c r="C12" s="20">
        <f>$C$6+1</f>
        <v/>
      </c>
      <c r="D12" s="21" t="n">
        <v>0.3333333333333333</v>
      </c>
      <c r="E12" s="21" t="n">
        <v>0.5</v>
      </c>
      <c r="F12" s="21" t="n">
        <v>0.5208333333333334</v>
      </c>
      <c r="G12" s="21" t="n">
        <v>0.7291666666666666</v>
      </c>
      <c r="H12" s="22">
        <f>IF(OR(D12="",G12=""),0,ROUND(((G12-D12)-(F12-E12))*24,2))</f>
        <v/>
      </c>
      <c r="I12" s="23">
        <f>MIN(H12,$K$5)</f>
        <v/>
      </c>
      <c r="J12" s="23">
        <f>MAX(0,H12-$K$5)</f>
        <v/>
      </c>
      <c r="K12" s="24" t="n"/>
    </row>
    <row r="13" ht="18" customHeight="1">
      <c r="B13" s="19">
        <f>TEXT(C13,"dddd")</f>
        <v/>
      </c>
      <c r="C13" s="20">
        <f>$C$6+2</f>
        <v/>
      </c>
      <c r="D13" s="21" t="n">
        <v>0.3333333333333333</v>
      </c>
      <c r="E13" s="21" t="n">
        <v>0.5</v>
      </c>
      <c r="F13" s="21" t="n">
        <v>0.5208333333333334</v>
      </c>
      <c r="G13" s="21" t="n">
        <v>0.6875</v>
      </c>
      <c r="H13" s="22">
        <f>IF(OR(D13="",G13=""),0,ROUND(((G13-D13)-(F13-E13))*24,2))</f>
        <v/>
      </c>
      <c r="I13" s="23">
        <f>MIN(H13,$K$5)</f>
        <v/>
      </c>
      <c r="J13" s="23">
        <f>MAX(0,H13-$K$5)</f>
        <v/>
      </c>
      <c r="K13" s="24" t="n"/>
    </row>
    <row r="14" ht="18" customHeight="1">
      <c r="B14" s="19">
        <f>TEXT(C14,"dddd")</f>
        <v/>
      </c>
      <c r="C14" s="20">
        <f>$C$6+3</f>
        <v/>
      </c>
      <c r="D14" s="21" t="n">
        <v>0.3125</v>
      </c>
      <c r="E14" s="21" t="n">
        <v>0.5</v>
      </c>
      <c r="F14" s="21" t="n">
        <v>0.5208333333333334</v>
      </c>
      <c r="G14" s="21" t="n">
        <v>0.6875</v>
      </c>
      <c r="H14" s="22">
        <f>IF(OR(D14="",G14=""),0,ROUND(((G14-D14)-(F14-E14))*24,2))</f>
        <v/>
      </c>
      <c r="I14" s="23">
        <f>MIN(H14,$K$5)</f>
        <v/>
      </c>
      <c r="J14" s="23">
        <f>MAX(0,H14-$K$5)</f>
        <v/>
      </c>
      <c r="K14" s="24" t="n"/>
    </row>
    <row r="15" ht="18" customHeight="1">
      <c r="B15" s="19">
        <f>TEXT(C15,"dddd")</f>
        <v/>
      </c>
      <c r="C15" s="20">
        <f>$C$6+4</f>
        <v/>
      </c>
      <c r="D15" s="21" t="n">
        <v>0.3333333333333333</v>
      </c>
      <c r="E15" s="21" t="n">
        <v>0.5</v>
      </c>
      <c r="F15" s="21" t="n">
        <v>0.5208333333333334</v>
      </c>
      <c r="G15" s="21" t="n">
        <v>0.6666666666666666</v>
      </c>
      <c r="H15" s="22">
        <f>IF(OR(D15="",G15=""),0,ROUND(((G15-D15)-(F15-E15))*24,2))</f>
        <v/>
      </c>
      <c r="I15" s="23">
        <f>MIN(H15,$K$5)</f>
        <v/>
      </c>
      <c r="J15" s="23">
        <f>MAX(0,H15-$K$5)</f>
        <v/>
      </c>
      <c r="K15" s="24" t="n"/>
    </row>
    <row r="16" ht="18" customHeight="1">
      <c r="B16" s="25">
        <f>TEXT(C16,"dddd")</f>
        <v/>
      </c>
      <c r="C16" s="26">
        <f>$C$6+5</f>
        <v/>
      </c>
      <c r="D16" s="27" t="n"/>
      <c r="E16" s="27" t="n"/>
      <c r="F16" s="27" t="n"/>
      <c r="G16" s="27" t="n"/>
      <c r="H16" s="28">
        <f>IF(OR(D16="",G16=""),0,ROUND(((G16-D16)-(F16-E16))*24,2))</f>
        <v/>
      </c>
      <c r="I16" s="29">
        <f>MIN(H16,$K$5)</f>
        <v/>
      </c>
      <c r="J16" s="29">
        <f>MAX(0,H16-$K$5)</f>
        <v/>
      </c>
      <c r="K16" s="30" t="n"/>
    </row>
    <row r="17" ht="18" customHeight="1">
      <c r="B17" s="25">
        <f>TEXT(C17,"dddd")</f>
        <v/>
      </c>
      <c r="C17" s="26">
        <f>$C$6+6</f>
        <v/>
      </c>
      <c r="D17" s="27" t="n"/>
      <c r="E17" s="27" t="n"/>
      <c r="F17" s="27" t="n"/>
      <c r="G17" s="27" t="n"/>
      <c r="H17" s="28">
        <f>IF(OR(D17="",G17=""),0,ROUND(((G17-D17)-(F17-E17))*24,2))</f>
        <v/>
      </c>
      <c r="I17" s="29">
        <f>MIN(H17,$K$5)</f>
        <v/>
      </c>
      <c r="J17" s="29">
        <f>MAX(0,H17-$K$5)</f>
        <v/>
      </c>
      <c r="K17" s="30" t="n"/>
    </row>
    <row r="18">
      <c r="B18" s="16" t="inlineStr">
        <is>
          <t>WEEK 2</t>
        </is>
      </c>
      <c r="C18" s="17" t="n"/>
      <c r="D18" s="17" t="n"/>
      <c r="E18" s="17" t="n"/>
      <c r="F18" s="17" t="n"/>
      <c r="G18" s="17" t="n"/>
      <c r="H18" s="17" t="n"/>
      <c r="I18" s="17" t="n"/>
      <c r="J18" s="17" t="n"/>
      <c r="K18" s="18" t="n"/>
    </row>
    <row r="19" ht="18" customHeight="1">
      <c r="B19" s="19">
        <f>TEXT(C19,"dddd")</f>
        <v/>
      </c>
      <c r="C19" s="20">
        <f>$C$6+7</f>
        <v/>
      </c>
      <c r="D19" s="21" t="n">
        <v>0.3333333333333333</v>
      </c>
      <c r="E19" s="21" t="n">
        <v>0.5</v>
      </c>
      <c r="F19" s="21" t="n">
        <v>0.5208333333333334</v>
      </c>
      <c r="G19" s="21" t="n">
        <v>0.6875</v>
      </c>
      <c r="H19" s="22">
        <f>IF(OR(D19="",G19=""),0,ROUND(((G19-D19)-(F19-E19))*24,2))</f>
        <v/>
      </c>
      <c r="I19" s="23">
        <f>MIN(H19,$K$5)</f>
        <v/>
      </c>
      <c r="J19" s="23">
        <f>MAX(0,H19-$K$5)</f>
        <v/>
      </c>
      <c r="K19" s="24" t="inlineStr">
        <is>
          <t>Stayed late for stock count</t>
        </is>
      </c>
    </row>
    <row r="20" ht="18" customHeight="1">
      <c r="B20" s="19">
        <f>TEXT(C20,"dddd")</f>
        <v/>
      </c>
      <c r="C20" s="20">
        <f>$C$6+8</f>
        <v/>
      </c>
      <c r="D20" s="21" t="n">
        <v>0.3333333333333333</v>
      </c>
      <c r="E20" s="21" t="n">
        <v>0.5</v>
      </c>
      <c r="F20" s="21" t="n">
        <v>0.5208333333333334</v>
      </c>
      <c r="G20" s="21" t="n">
        <v>0.7291666666666666</v>
      </c>
      <c r="H20" s="22">
        <f>IF(OR(D20="",G20=""),0,ROUND(((G20-D20)-(F20-E20))*24,2))</f>
        <v/>
      </c>
      <c r="I20" s="23">
        <f>MIN(H20,$K$5)</f>
        <v/>
      </c>
      <c r="J20" s="23">
        <f>MAX(0,H20-$K$5)</f>
        <v/>
      </c>
      <c r="K20" s="24" t="n"/>
    </row>
    <row r="21" ht="18" customHeight="1">
      <c r="B21" s="19">
        <f>TEXT(C21,"dddd")</f>
        <v/>
      </c>
      <c r="C21" s="20">
        <f>$C$6+9</f>
        <v/>
      </c>
      <c r="D21" s="21" t="n">
        <v>0.3333333333333333</v>
      </c>
      <c r="E21" s="21" t="n">
        <v>0.5</v>
      </c>
      <c r="F21" s="21" t="n">
        <v>0.5416666666666666</v>
      </c>
      <c r="G21" s="21" t="n">
        <v>0.75</v>
      </c>
      <c r="H21" s="22">
        <f>IF(OR(D21="",G21=""),0,ROUND(((G21-D21)-(F21-E21))*24,2))</f>
        <v/>
      </c>
      <c r="I21" s="23">
        <f>MIN(H21,$K$5)</f>
        <v/>
      </c>
      <c r="J21" s="23">
        <f>MAX(0,H21-$K$5)</f>
        <v/>
      </c>
      <c r="K21" s="24" t="n"/>
    </row>
    <row r="22" ht="18" customHeight="1">
      <c r="B22" s="19">
        <f>TEXT(C22,"dddd")</f>
        <v/>
      </c>
      <c r="C22" s="20">
        <f>$C$6+10</f>
        <v/>
      </c>
      <c r="D22" s="21" t="n">
        <v>0.3125</v>
      </c>
      <c r="E22" s="21" t="n">
        <v>0.5</v>
      </c>
      <c r="F22" s="21" t="n">
        <v>0.5208333333333334</v>
      </c>
      <c r="G22" s="21" t="n">
        <v>0.6875</v>
      </c>
      <c r="H22" s="22">
        <f>IF(OR(D22="",G22=""),0,ROUND(((G22-D22)-(F22-E22))*24,2))</f>
        <v/>
      </c>
      <c r="I22" s="23">
        <f>MIN(H22,$K$5)</f>
        <v/>
      </c>
      <c r="J22" s="23">
        <f>MAX(0,H22-$K$5)</f>
        <v/>
      </c>
      <c r="K22" s="24" t="n"/>
    </row>
    <row r="23" ht="18" customHeight="1">
      <c r="B23" s="19">
        <f>TEXT(C23,"dddd")</f>
        <v/>
      </c>
      <c r="C23" s="20">
        <f>$C$6+11</f>
        <v/>
      </c>
      <c r="D23" s="21" t="n">
        <v>0.3333333333333333</v>
      </c>
      <c r="E23" s="21" t="n">
        <v>0.5</v>
      </c>
      <c r="F23" s="21" t="n">
        <v>0.5208333333333334</v>
      </c>
      <c r="G23" s="21" t="n">
        <v>0.6666666666666666</v>
      </c>
      <c r="H23" s="22">
        <f>IF(OR(D23="",G23=""),0,ROUND(((G23-D23)-(F23-E23))*24,2))</f>
        <v/>
      </c>
      <c r="I23" s="23">
        <f>MIN(H23,$K$5)</f>
        <v/>
      </c>
      <c r="J23" s="23">
        <f>MAX(0,H23-$K$5)</f>
        <v/>
      </c>
      <c r="K23" s="24" t="n"/>
    </row>
    <row r="24" ht="18" customHeight="1">
      <c r="B24" s="25">
        <f>TEXT(C24,"dddd")</f>
        <v/>
      </c>
      <c r="C24" s="26">
        <f>$C$6+12</f>
        <v/>
      </c>
      <c r="D24" s="27" t="n"/>
      <c r="E24" s="27" t="n"/>
      <c r="F24" s="27" t="n"/>
      <c r="G24" s="27" t="n"/>
      <c r="H24" s="28">
        <f>IF(OR(D24="",G24=""),0,ROUND(((G24-D24)-(F24-E24))*24,2))</f>
        <v/>
      </c>
      <c r="I24" s="29">
        <f>MIN(H24,$K$5)</f>
        <v/>
      </c>
      <c r="J24" s="29">
        <f>MAX(0,H24-$K$5)</f>
        <v/>
      </c>
      <c r="K24" s="30" t="n"/>
    </row>
    <row r="25" ht="18" customHeight="1">
      <c r="B25" s="31">
        <f>TEXT(C25,"dddd")</f>
        <v/>
      </c>
      <c r="C25" s="32">
        <f>$C$6+13</f>
        <v/>
      </c>
      <c r="D25" s="33" t="n"/>
      <c r="E25" s="33" t="n"/>
      <c r="F25" s="33" t="n"/>
      <c r="G25" s="33" t="n"/>
      <c r="H25" s="34">
        <f>IF(OR(D25="",G25=""),0,ROUND(((G25-D25)-(F25-E25))*24,2))</f>
        <v/>
      </c>
      <c r="I25" s="35">
        <f>MIN(H25,$K$5)</f>
        <v/>
      </c>
      <c r="J25" s="35">
        <f>MAX(0,H25-$K$5)</f>
        <v/>
      </c>
      <c r="K25" s="36" t="n"/>
    </row>
    <row r="27">
      <c r="E27" s="37" t="inlineStr">
        <is>
          <t>Total hours</t>
        </is>
      </c>
      <c r="F27" s="37" t="n"/>
      <c r="G27" s="37" t="n"/>
      <c r="H27" s="38">
        <f>SUM(H10:H25)</f>
        <v/>
      </c>
    </row>
    <row r="28">
      <c r="E28" s="37" t="inlineStr">
        <is>
          <t>Regular hours</t>
        </is>
      </c>
      <c r="F28" s="37" t="n"/>
      <c r="G28" s="37" t="n"/>
      <c r="H28" s="38">
        <f>SUM(I10:I25)</f>
        <v/>
      </c>
    </row>
    <row r="29">
      <c r="E29" s="37" t="inlineStr">
        <is>
          <t>Overtime hours</t>
        </is>
      </c>
      <c r="F29" s="37" t="n"/>
      <c r="G29" s="37" t="n"/>
      <c r="H29" s="38">
        <f>SUM(J10:J25)</f>
        <v/>
      </c>
    </row>
    <row r="30">
      <c r="E30" s="37" t="inlineStr">
        <is>
          <t>Regular pay</t>
        </is>
      </c>
      <c r="F30" s="37" t="n"/>
      <c r="G30" s="37" t="n"/>
      <c r="H30" s="39">
        <f>ROUND(H28*$I$6,2)</f>
        <v/>
      </c>
    </row>
    <row r="31">
      <c r="B31" s="40" t="n"/>
      <c r="C31" s="40" t="n"/>
      <c r="D31" s="40" t="n"/>
      <c r="E31" s="37" t="inlineStr">
        <is>
          <t>Overtime pay</t>
        </is>
      </c>
      <c r="F31" s="37" t="n"/>
      <c r="G31" s="37" t="n"/>
      <c r="H31" s="39">
        <f>ROUND(H29*$I$6*$K$7,2)</f>
        <v/>
      </c>
      <c r="I31" s="40" t="n"/>
      <c r="J31" s="40" t="n"/>
      <c r="K31" s="40" t="n"/>
    </row>
    <row r="32">
      <c r="B32" s="41" t="inlineStr">
        <is>
          <t>Employee signature / date</t>
        </is>
      </c>
      <c r="C32" s="41" t="n"/>
      <c r="D32" s="41" t="n"/>
      <c r="E32" s="42" t="inlineStr">
        <is>
          <t>TOTAL PAY</t>
        </is>
      </c>
      <c r="F32" s="42" t="n"/>
      <c r="G32" s="42" t="n"/>
      <c r="H32" s="43">
        <f>H30+H31</f>
        <v/>
      </c>
      <c r="I32" s="41" t="inlineStr">
        <is>
          <t>Supervisor signature / date</t>
        </is>
      </c>
      <c r="J32" s="41" t="n"/>
      <c r="K32" s="41" t="n"/>
    </row>
  </sheetData>
  <mergeCells count="21">
    <mergeCell ref="B2:G2"/>
    <mergeCell ref="E28:G28"/>
    <mergeCell ref="I32:K32"/>
    <mergeCell ref="I6:J6"/>
    <mergeCell ref="B10:K10"/>
    <mergeCell ref="E31:G31"/>
    <mergeCell ref="E30:G30"/>
    <mergeCell ref="E27:G27"/>
    <mergeCell ref="G6:H6"/>
    <mergeCell ref="E32:G32"/>
    <mergeCell ref="B18:K18"/>
    <mergeCell ref="B32:D32"/>
    <mergeCell ref="G5:H5"/>
    <mergeCell ref="I5:J5"/>
    <mergeCell ref="C6:E6"/>
    <mergeCell ref="G4:H4"/>
    <mergeCell ref="I4:J4"/>
    <mergeCell ref="C5:E5"/>
    <mergeCell ref="H2:K2"/>
    <mergeCell ref="C4:E4"/>
    <mergeCell ref="E29:G29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Biweekly Time Sheet</dc:title>
  <dcterms:created xmlns:dcterms="http://purl.org/dc/terms/" xmlns:xsi="http://www.w3.org/2001/XMLSchema-instance" xsi:type="dcterms:W3CDTF">2026-10-23T14:01:18Z</dcterms:created>
  <dcterms:modified xmlns:dcterms="http://purl.org/dc/terms/" xmlns:xsi="http://www.w3.org/2001/XMLSchema-instance" xsi:type="dcterms:W3CDTF">2026-10-23T14:01:18Z</dcterms:modified>
</cp:coreProperties>
</file>